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ftvf\Desktop\"/>
    </mc:Choice>
  </mc:AlternateContent>
  <xr:revisionPtr revIDLastSave="0" documentId="13_ncr:1_{D8B12436-E06D-48EA-9AAE-B127AB550EF5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Arkusz1" sheetId="1" r:id="rId1"/>
  </sheets>
  <definedNames>
    <definedName name="_xlnm.Print_Area" localSheetId="0">Arkusz1!$A$1:$AT$7</definedName>
  </definedNames>
  <calcPr calcId="191029"/>
</workbook>
</file>

<file path=xl/calcChain.xml><?xml version="1.0" encoding="utf-8"?>
<calcChain xmlns="http://schemas.openxmlformats.org/spreadsheetml/2006/main">
  <c r="W6" i="1" l="1"/>
  <c r="V6" i="1"/>
  <c r="W5" i="1"/>
  <c r="V5" i="1"/>
  <c r="S5" i="1"/>
  <c r="AG7" i="1" l="1"/>
  <c r="AL7" i="1" s="1"/>
  <c r="AQ7" i="1" s="1"/>
  <c r="AF7" i="1"/>
  <c r="AK7" i="1" s="1"/>
  <c r="AP7" i="1" s="1"/>
  <c r="AE7" i="1"/>
  <c r="AJ7" i="1" s="1"/>
  <c r="AO7" i="1" s="1"/>
  <c r="AD7" i="1"/>
  <c r="AI7" i="1" s="1"/>
  <c r="AN7" i="1" s="1"/>
  <c r="AC7" i="1"/>
  <c r="AH7" i="1" s="1"/>
  <c r="AM7" i="1" s="1"/>
  <c r="AG6" i="1"/>
  <c r="AL6" i="1" s="1"/>
  <c r="AQ6" i="1" s="1"/>
  <c r="AF6" i="1"/>
  <c r="AK6" i="1" s="1"/>
  <c r="AP6" i="1" s="1"/>
  <c r="AE6" i="1"/>
  <c r="AJ6" i="1" s="1"/>
  <c r="AO6" i="1" s="1"/>
  <c r="AD6" i="1"/>
  <c r="AI6" i="1" s="1"/>
  <c r="AN6" i="1" s="1"/>
  <c r="AC6" i="1"/>
  <c r="AH6" i="1" s="1"/>
  <c r="AM6" i="1" s="1"/>
  <c r="AG5" i="1"/>
  <c r="AL5" i="1" s="1"/>
  <c r="AF5" i="1"/>
  <c r="AK5" i="1" s="1"/>
  <c r="AP5" i="1" s="1"/>
  <c r="AE5" i="1"/>
  <c r="AJ5" i="1" s="1"/>
  <c r="AO5" i="1" s="1"/>
  <c r="AD5" i="1"/>
  <c r="AI5" i="1" s="1"/>
  <c r="AN5" i="1" s="1"/>
  <c r="AC5" i="1"/>
  <c r="AH5" i="1" s="1"/>
  <c r="AM5" i="1" s="1"/>
  <c r="AS6" i="1" l="1"/>
  <c r="AR6" i="1" s="1"/>
  <c r="AS5" i="1"/>
  <c r="AR5" i="1" s="1"/>
  <c r="AS7" i="1"/>
  <c r="AT7" i="1" l="1"/>
  <c r="AR7" i="1"/>
  <c r="AT5" i="1"/>
</calcChain>
</file>

<file path=xl/sharedStrings.xml><?xml version="1.0" encoding="utf-8"?>
<sst xmlns="http://schemas.openxmlformats.org/spreadsheetml/2006/main" count="105" uniqueCount="51">
  <si>
    <t>szkło</t>
  </si>
  <si>
    <t>odpady ulegające biodegradacji</t>
  </si>
  <si>
    <t>metale 
i tworzywa sztuczne</t>
  </si>
  <si>
    <t>odpady pozostałe 
z selekcji</t>
  </si>
  <si>
    <t>a</t>
  </si>
  <si>
    <t>c</t>
  </si>
  <si>
    <t>d</t>
  </si>
  <si>
    <t>e</t>
  </si>
  <si>
    <t>f</t>
  </si>
  <si>
    <t xml:space="preserve">Pojemność pojemnika/worków dla poszczególnej frakcji odpadu </t>
  </si>
  <si>
    <t xml:space="preserve">Liczba pojemników/worków dla poszczególnej frakcji odpadu </t>
  </si>
  <si>
    <t>g</t>
  </si>
  <si>
    <t xml:space="preserve">Adres jednostki organizacyjnej </t>
  </si>
  <si>
    <t>Części</t>
  </si>
  <si>
    <t>papier</t>
  </si>
  <si>
    <t>Formularz cenowy</t>
  </si>
  <si>
    <t xml:space="preserve">Liczba wywozów w czasie trwania umowy </t>
  </si>
  <si>
    <t xml:space="preserve">Cena jednostkowa wywozu 1 pojemnika/worka
 netto </t>
  </si>
  <si>
    <t xml:space="preserve">Cena jednostkowa wywozu 1 pojemnika/worka
 brutto </t>
  </si>
  <si>
    <t>Urząd Skarbowy  w Piszu</t>
  </si>
  <si>
    <t>ul. Rybacka 12
12-200 Pisz</t>
  </si>
  <si>
    <t>Urząd Skarbowy w Braniewie</t>
  </si>
  <si>
    <t>ul. Matejki 6,                               
14-500 Braniewo</t>
  </si>
  <si>
    <t>Jednostaka organizacyjna</t>
  </si>
  <si>
    <t>b</t>
  </si>
  <si>
    <r>
      <t xml:space="preserve">ul. Okopowa 2 </t>
    </r>
    <r>
      <rPr>
        <i/>
        <sz val="11"/>
        <rFont val="Arial"/>
        <family val="2"/>
        <charset val="238"/>
      </rPr>
      <t>(siedziba)</t>
    </r>
    <r>
      <rPr>
        <sz val="11"/>
        <rFont val="Arial"/>
        <family val="2"/>
        <charset val="238"/>
      </rPr>
      <t xml:space="preserve">  
12-200 Pisz</t>
    </r>
  </si>
  <si>
    <t>240
(pojemnik jednostki)</t>
  </si>
  <si>
    <t>Razem dla poszczeólnej jednostki za okres 12 miesięcy</t>
  </si>
  <si>
    <t xml:space="preserve">Wartość brutto wywozów </t>
  </si>
  <si>
    <t xml:space="preserve">
</t>
  </si>
  <si>
    <t>Kwota VAT</t>
  </si>
  <si>
    <t>worek 120 l</t>
  </si>
  <si>
    <t>Wartość zamówienia dla danej części zamówienia za okres 12 miesięcy</t>
  </si>
  <si>
    <t>Liczba wywozów w miesiącu dla poszczególnej frakcji odpadu</t>
  </si>
  <si>
    <t>2 razy w miesiącu</t>
  </si>
  <si>
    <t>1 raz w tygodniu</t>
  </si>
  <si>
    <t>1 raz w miesiącu</t>
  </si>
  <si>
    <t>1 raz w miesiącu (od kwietnia do października 2 razy w miesiącu)</t>
  </si>
  <si>
    <t>h</t>
  </si>
  <si>
    <t xml:space="preserve">l
</t>
  </si>
  <si>
    <t>i
[h x 8%]</t>
  </si>
  <si>
    <t>j
[h + i]</t>
  </si>
  <si>
    <t>k
[e x g x j]</t>
  </si>
  <si>
    <t>Razem dla poszczególnej jednostki za okres 1 miesiąca</t>
  </si>
  <si>
    <t>m
[suma k]</t>
  </si>
  <si>
    <t>n
[suma m]</t>
  </si>
  <si>
    <t>1.</t>
  </si>
  <si>
    <t>2.</t>
  </si>
  <si>
    <t>Załącznik nr 3 do Zapytania ofertowego
sprawa nr ILZ/261-0037/23.</t>
  </si>
  <si>
    <t xml:space="preserve"> 120 l (pojemnik jednostki)</t>
  </si>
  <si>
    <t xml:space="preserve"> 240l (pojemnik jednostki)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</si>
</sst>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indexed="63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2"/>
      <name val="Arial"/>
      <family val="2"/>
      <charset val="238"/>
    </font>
    <font>
      <i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6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7" fillId="0" borderId="0" xfId="0" applyFont="1" applyBorder="1"/>
    <xf numFmtId="0" fontId="3" fillId="0" borderId="0" xfId="0" applyFont="1" applyFill="1"/>
    <xf numFmtId="0" fontId="10" fillId="2" borderId="30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6" fillId="0" borderId="9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164" fontId="6" fillId="0" borderId="40" xfId="0" applyNumberFormat="1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164" fontId="6" fillId="0" borderId="34" xfId="0" applyNumberFormat="1" applyFont="1" applyBorder="1" applyAlignment="1">
      <alignment horizontal="center" vertical="center"/>
    </xf>
    <xf numFmtId="164" fontId="6" fillId="3" borderId="15" xfId="0" applyNumberFormat="1" applyFont="1" applyFill="1" applyBorder="1" applyAlignment="1">
      <alignment horizontal="center" vertical="center" wrapText="1"/>
    </xf>
    <xf numFmtId="164" fontId="6" fillId="3" borderId="13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164" fontId="8" fillId="3" borderId="13" xfId="0" applyNumberFormat="1" applyFont="1" applyFill="1" applyBorder="1" applyAlignment="1">
      <alignment horizontal="center" vertical="center" wrapText="1"/>
    </xf>
    <xf numFmtId="164" fontId="8" fillId="3" borderId="15" xfId="0" applyNumberFormat="1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center" vertical="center" wrapText="1"/>
    </xf>
    <xf numFmtId="164" fontId="6" fillId="0" borderId="41" xfId="0" applyNumberFormat="1" applyFont="1" applyBorder="1" applyAlignment="1">
      <alignment horizontal="center" vertical="center"/>
    </xf>
    <xf numFmtId="0" fontId="10" fillId="2" borderId="32" xfId="0" applyNumberFormat="1" applyFont="1" applyFill="1" applyBorder="1" applyAlignment="1">
      <alignment horizontal="center" vertical="center" wrapText="1"/>
    </xf>
    <xf numFmtId="0" fontId="10" fillId="2" borderId="26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/>
    </xf>
    <xf numFmtId="3" fontId="6" fillId="0" borderId="23" xfId="0" applyNumberFormat="1" applyFont="1" applyFill="1" applyBorder="1" applyAlignment="1">
      <alignment horizontal="center" vertical="center" wrapText="1"/>
    </xf>
    <xf numFmtId="3" fontId="6" fillId="0" borderId="21" xfId="0" applyNumberFormat="1" applyFont="1" applyFill="1" applyBorder="1" applyAlignment="1">
      <alignment horizontal="center" vertical="center" wrapText="1"/>
    </xf>
    <xf numFmtId="3" fontId="6" fillId="0" borderId="17" xfId="0" applyNumberFormat="1" applyFont="1" applyFill="1" applyBorder="1" applyAlignment="1">
      <alignment horizontal="center" vertical="center" wrapText="1"/>
    </xf>
    <xf numFmtId="3" fontId="6" fillId="0" borderId="13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15" xfId="0" applyNumberFormat="1" applyFont="1" applyFill="1" applyBorder="1" applyAlignment="1">
      <alignment horizontal="center" vertical="center" wrapText="1"/>
    </xf>
    <xf numFmtId="3" fontId="6" fillId="0" borderId="16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164" fontId="6" fillId="0" borderId="35" xfId="0" applyNumberFormat="1" applyFont="1" applyBorder="1" applyAlignment="1">
      <alignment horizontal="center" vertical="center"/>
    </xf>
    <xf numFmtId="164" fontId="6" fillId="0" borderId="34" xfId="0" applyNumberFormat="1" applyFont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10" fillId="2" borderId="15" xfId="0" applyNumberFormat="1" applyFont="1" applyFill="1" applyBorder="1" applyAlignment="1">
      <alignment horizontal="center" vertical="center" textRotation="90"/>
    </xf>
    <xf numFmtId="0" fontId="10" fillId="2" borderId="4" xfId="0" applyNumberFormat="1" applyFont="1" applyFill="1" applyBorder="1" applyAlignment="1">
      <alignment horizontal="center" vertical="center" textRotation="90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0" borderId="2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right" vertical="center" wrapText="1"/>
    </xf>
    <xf numFmtId="0" fontId="10" fillId="3" borderId="18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12"/>
  <sheetViews>
    <sheetView tabSelected="1" view="pageBreakPreview" zoomScale="70" zoomScaleNormal="50" zoomScaleSheetLayoutView="70" workbookViewId="0">
      <pane ySplit="4" topLeftCell="A5" activePane="bottomLeft" state="frozen"/>
      <selection pane="bottomLeft" activeCell="AA16" sqref="AA16"/>
    </sheetView>
  </sheetViews>
  <sheetFormatPr defaultRowHeight="15" x14ac:dyDescent="0.25"/>
  <cols>
    <col min="1" max="1" width="4" style="7" customWidth="1"/>
    <col min="2" max="2" width="34.140625" style="8" customWidth="1"/>
    <col min="3" max="3" width="32" style="9" customWidth="1"/>
    <col min="4" max="5" width="15.7109375" style="9" customWidth="1"/>
    <col min="6" max="6" width="16.140625" style="9" customWidth="1"/>
    <col min="7" max="20" width="15.7109375" style="9" customWidth="1"/>
    <col min="21" max="21" width="16.7109375" style="9" customWidth="1"/>
    <col min="22" max="24" width="15.7109375" style="9" customWidth="1"/>
    <col min="25" max="25" width="13.7109375" style="9" customWidth="1"/>
    <col min="26" max="26" width="16.7109375" style="9" customWidth="1"/>
    <col min="27" max="32" width="13.7109375" style="9" customWidth="1"/>
    <col min="33" max="34" width="15.7109375" style="9" customWidth="1"/>
    <col min="35" max="35" width="13.7109375" style="9" customWidth="1"/>
    <col min="36" max="36" width="16.7109375" style="9" customWidth="1"/>
    <col min="37" max="38" width="13.7109375" style="9" customWidth="1"/>
    <col min="39" max="39" width="16.42578125" style="9" customWidth="1"/>
    <col min="40" max="40" width="15.85546875" style="9" customWidth="1"/>
    <col min="41" max="41" width="16.7109375" style="9" customWidth="1"/>
    <col min="42" max="42" width="15.140625" style="9" customWidth="1"/>
    <col min="43" max="43" width="14.42578125" style="9" customWidth="1"/>
    <col min="44" max="44" width="37" style="6" customWidth="1"/>
    <col min="45" max="46" width="36.5703125" style="6" customWidth="1"/>
    <col min="47" max="16384" width="9.140625" style="6"/>
  </cols>
  <sheetData>
    <row r="1" spans="1:49" ht="51" customHeight="1" thickBot="1" x14ac:dyDescent="0.25">
      <c r="A1" s="72" t="s">
        <v>29</v>
      </c>
      <c r="B1" s="73"/>
      <c r="C1" s="74"/>
      <c r="D1" s="80" t="s">
        <v>15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38"/>
      <c r="AS1" s="78" t="s">
        <v>48</v>
      </c>
      <c r="AT1" s="79"/>
    </row>
    <row r="2" spans="1:49" ht="41.25" customHeight="1" x14ac:dyDescent="0.2">
      <c r="A2" s="59" t="s">
        <v>13</v>
      </c>
      <c r="B2" s="63" t="s">
        <v>23</v>
      </c>
      <c r="C2" s="61" t="s">
        <v>12</v>
      </c>
      <c r="D2" s="70" t="s">
        <v>9</v>
      </c>
      <c r="E2" s="53"/>
      <c r="F2" s="53"/>
      <c r="G2" s="53"/>
      <c r="H2" s="71"/>
      <c r="I2" s="70" t="s">
        <v>10</v>
      </c>
      <c r="J2" s="53"/>
      <c r="K2" s="53"/>
      <c r="L2" s="53"/>
      <c r="M2" s="71"/>
      <c r="N2" s="70" t="s">
        <v>33</v>
      </c>
      <c r="O2" s="53"/>
      <c r="P2" s="53"/>
      <c r="Q2" s="53"/>
      <c r="R2" s="71"/>
      <c r="S2" s="52" t="s">
        <v>16</v>
      </c>
      <c r="T2" s="53"/>
      <c r="U2" s="53"/>
      <c r="V2" s="53"/>
      <c r="W2" s="54"/>
      <c r="X2" s="70" t="s">
        <v>17</v>
      </c>
      <c r="Y2" s="53"/>
      <c r="Z2" s="53"/>
      <c r="AA2" s="53"/>
      <c r="AB2" s="54"/>
      <c r="AC2" s="67" t="s">
        <v>30</v>
      </c>
      <c r="AD2" s="68"/>
      <c r="AE2" s="68"/>
      <c r="AF2" s="68"/>
      <c r="AG2" s="69"/>
      <c r="AH2" s="52" t="s">
        <v>18</v>
      </c>
      <c r="AI2" s="53"/>
      <c r="AJ2" s="53"/>
      <c r="AK2" s="53"/>
      <c r="AL2" s="54"/>
      <c r="AM2" s="82" t="s">
        <v>28</v>
      </c>
      <c r="AN2" s="83"/>
      <c r="AO2" s="83"/>
      <c r="AP2" s="83"/>
      <c r="AQ2" s="84"/>
      <c r="AR2" s="57" t="s">
        <v>43</v>
      </c>
      <c r="AS2" s="90" t="s">
        <v>27</v>
      </c>
      <c r="AT2" s="91" t="s">
        <v>32</v>
      </c>
    </row>
    <row r="3" spans="1:49" ht="56.25" customHeight="1" thickBot="1" x14ac:dyDescent="0.25">
      <c r="A3" s="60"/>
      <c r="B3" s="64"/>
      <c r="C3" s="62"/>
      <c r="D3" s="1" t="s">
        <v>0</v>
      </c>
      <c r="E3" s="2" t="s">
        <v>2</v>
      </c>
      <c r="F3" s="2" t="s">
        <v>1</v>
      </c>
      <c r="G3" s="2" t="s">
        <v>3</v>
      </c>
      <c r="H3" s="4" t="s">
        <v>14</v>
      </c>
      <c r="I3" s="1" t="s">
        <v>0</v>
      </c>
      <c r="J3" s="2" t="s">
        <v>2</v>
      </c>
      <c r="K3" s="2" t="s">
        <v>1</v>
      </c>
      <c r="L3" s="2" t="s">
        <v>3</v>
      </c>
      <c r="M3" s="4" t="s">
        <v>14</v>
      </c>
      <c r="N3" s="1" t="s">
        <v>0</v>
      </c>
      <c r="O3" s="2" t="s">
        <v>2</v>
      </c>
      <c r="P3" s="2" t="s">
        <v>1</v>
      </c>
      <c r="Q3" s="2" t="s">
        <v>3</v>
      </c>
      <c r="R3" s="4" t="s">
        <v>14</v>
      </c>
      <c r="S3" s="5" t="s">
        <v>0</v>
      </c>
      <c r="T3" s="2" t="s">
        <v>2</v>
      </c>
      <c r="U3" s="2" t="s">
        <v>1</v>
      </c>
      <c r="V3" s="2" t="s">
        <v>3</v>
      </c>
      <c r="W3" s="3" t="s">
        <v>14</v>
      </c>
      <c r="X3" s="1" t="s">
        <v>0</v>
      </c>
      <c r="Y3" s="2" t="s">
        <v>2</v>
      </c>
      <c r="Z3" s="2" t="s">
        <v>1</v>
      </c>
      <c r="AA3" s="2" t="s">
        <v>3</v>
      </c>
      <c r="AB3" s="3" t="s">
        <v>14</v>
      </c>
      <c r="AC3" s="1" t="s">
        <v>0</v>
      </c>
      <c r="AD3" s="2" t="s">
        <v>2</v>
      </c>
      <c r="AE3" s="2" t="s">
        <v>1</v>
      </c>
      <c r="AF3" s="2" t="s">
        <v>3</v>
      </c>
      <c r="AG3" s="4" t="s">
        <v>14</v>
      </c>
      <c r="AH3" s="5" t="s">
        <v>0</v>
      </c>
      <c r="AI3" s="2" t="s">
        <v>2</v>
      </c>
      <c r="AJ3" s="2" t="s">
        <v>1</v>
      </c>
      <c r="AK3" s="2" t="s">
        <v>3</v>
      </c>
      <c r="AL3" s="3" t="s">
        <v>14</v>
      </c>
      <c r="AM3" s="1" t="s">
        <v>0</v>
      </c>
      <c r="AN3" s="2" t="s">
        <v>2</v>
      </c>
      <c r="AO3" s="2" t="s">
        <v>1</v>
      </c>
      <c r="AP3" s="2" t="s">
        <v>3</v>
      </c>
      <c r="AQ3" s="4" t="s">
        <v>14</v>
      </c>
      <c r="AR3" s="58"/>
      <c r="AS3" s="58"/>
      <c r="AT3" s="92"/>
    </row>
    <row r="4" spans="1:49" ht="36.75" customHeight="1" thickBot="1" x14ac:dyDescent="0.25">
      <c r="A4" s="42" t="s">
        <v>4</v>
      </c>
      <c r="B4" s="41" t="s">
        <v>24</v>
      </c>
      <c r="C4" s="15" t="s">
        <v>5</v>
      </c>
      <c r="D4" s="75" t="s">
        <v>6</v>
      </c>
      <c r="E4" s="76"/>
      <c r="F4" s="76"/>
      <c r="G4" s="76"/>
      <c r="H4" s="77"/>
      <c r="I4" s="89" t="s">
        <v>7</v>
      </c>
      <c r="J4" s="76"/>
      <c r="K4" s="76"/>
      <c r="L4" s="76"/>
      <c r="M4" s="77"/>
      <c r="N4" s="93" t="s">
        <v>8</v>
      </c>
      <c r="O4" s="94"/>
      <c r="P4" s="94"/>
      <c r="Q4" s="94"/>
      <c r="R4" s="95"/>
      <c r="S4" s="89" t="s">
        <v>11</v>
      </c>
      <c r="T4" s="76"/>
      <c r="U4" s="76"/>
      <c r="V4" s="76"/>
      <c r="W4" s="88"/>
      <c r="X4" s="75" t="s">
        <v>38</v>
      </c>
      <c r="Y4" s="76"/>
      <c r="Z4" s="76"/>
      <c r="AA4" s="76"/>
      <c r="AB4" s="88"/>
      <c r="AC4" s="93" t="s">
        <v>40</v>
      </c>
      <c r="AD4" s="94"/>
      <c r="AE4" s="94"/>
      <c r="AF4" s="94"/>
      <c r="AG4" s="95"/>
      <c r="AH4" s="85" t="s">
        <v>41</v>
      </c>
      <c r="AI4" s="86"/>
      <c r="AJ4" s="86"/>
      <c r="AK4" s="86"/>
      <c r="AL4" s="87"/>
      <c r="AM4" s="75" t="s">
        <v>42</v>
      </c>
      <c r="AN4" s="76"/>
      <c r="AO4" s="76"/>
      <c r="AP4" s="76"/>
      <c r="AQ4" s="77"/>
      <c r="AR4" s="39" t="s">
        <v>39</v>
      </c>
      <c r="AS4" s="39" t="s">
        <v>44</v>
      </c>
      <c r="AT4" s="16" t="s">
        <v>45</v>
      </c>
    </row>
    <row r="5" spans="1:49" ht="60.75" customHeight="1" x14ac:dyDescent="0.2">
      <c r="A5" s="65" t="s">
        <v>46</v>
      </c>
      <c r="B5" s="22" t="s">
        <v>19</v>
      </c>
      <c r="C5" s="23" t="s">
        <v>25</v>
      </c>
      <c r="D5" s="46" t="s">
        <v>26</v>
      </c>
      <c r="E5" s="47" t="s">
        <v>26</v>
      </c>
      <c r="F5" s="47" t="s">
        <v>26</v>
      </c>
      <c r="G5" s="47">
        <v>1100</v>
      </c>
      <c r="H5" s="45">
        <v>1100</v>
      </c>
      <c r="I5" s="37">
        <v>1</v>
      </c>
      <c r="J5" s="18">
        <v>1</v>
      </c>
      <c r="K5" s="18">
        <v>1</v>
      </c>
      <c r="L5" s="18">
        <v>1</v>
      </c>
      <c r="M5" s="20">
        <v>1</v>
      </c>
      <c r="N5" s="17" t="s">
        <v>36</v>
      </c>
      <c r="O5" s="18" t="s">
        <v>36</v>
      </c>
      <c r="P5" s="18" t="s">
        <v>36</v>
      </c>
      <c r="Q5" s="18" t="s">
        <v>34</v>
      </c>
      <c r="R5" s="20" t="s">
        <v>34</v>
      </c>
      <c r="S5" s="37">
        <f>12</f>
        <v>12</v>
      </c>
      <c r="T5" s="18">
        <v>12</v>
      </c>
      <c r="U5" s="18">
        <v>12</v>
      </c>
      <c r="V5" s="18">
        <f>12*2</f>
        <v>24</v>
      </c>
      <c r="W5" s="20">
        <f>12*2</f>
        <v>24</v>
      </c>
      <c r="X5" s="31"/>
      <c r="Y5" s="29"/>
      <c r="Z5" s="29"/>
      <c r="AA5" s="29"/>
      <c r="AB5" s="30"/>
      <c r="AC5" s="35">
        <f t="shared" ref="AC5:AG6" si="0">ROUND(X5*8%,2)</f>
        <v>0</v>
      </c>
      <c r="AD5" s="36">
        <f t="shared" si="0"/>
        <v>0</v>
      </c>
      <c r="AE5" s="36">
        <f t="shared" si="0"/>
        <v>0</v>
      </c>
      <c r="AF5" s="36">
        <f t="shared" si="0"/>
        <v>0</v>
      </c>
      <c r="AG5" s="34">
        <f t="shared" si="0"/>
        <v>0</v>
      </c>
      <c r="AH5" s="31">
        <f t="shared" ref="AH5:AL6" si="1">X5+AC5</f>
        <v>0</v>
      </c>
      <c r="AI5" s="29">
        <f t="shared" si="1"/>
        <v>0</v>
      </c>
      <c r="AJ5" s="29">
        <f t="shared" si="1"/>
        <v>0</v>
      </c>
      <c r="AK5" s="29">
        <f t="shared" si="1"/>
        <v>0</v>
      </c>
      <c r="AL5" s="30">
        <f t="shared" si="1"/>
        <v>0</v>
      </c>
      <c r="AM5" s="27">
        <f t="shared" ref="AM5:AP6" si="2">I5*S5*AH5</f>
        <v>0</v>
      </c>
      <c r="AN5" s="29">
        <f t="shared" si="2"/>
        <v>0</v>
      </c>
      <c r="AO5" s="29">
        <f t="shared" si="2"/>
        <v>0</v>
      </c>
      <c r="AP5" s="29">
        <f t="shared" si="2"/>
        <v>0</v>
      </c>
      <c r="AQ5" s="28">
        <v>0</v>
      </c>
      <c r="AR5" s="40">
        <f>AS5/12</f>
        <v>0</v>
      </c>
      <c r="AS5" s="24">
        <f>AM5+AN5+AO5+AP5+AQ5</f>
        <v>0</v>
      </c>
      <c r="AT5" s="55">
        <f>AS5+AS6</f>
        <v>0</v>
      </c>
    </row>
    <row r="6" spans="1:49" ht="63.75" customHeight="1" x14ac:dyDescent="0.2">
      <c r="A6" s="66"/>
      <c r="B6" s="22" t="s">
        <v>19</v>
      </c>
      <c r="C6" s="23" t="s">
        <v>20</v>
      </c>
      <c r="D6" s="50" t="s">
        <v>26</v>
      </c>
      <c r="E6" s="49" t="s">
        <v>26</v>
      </c>
      <c r="F6" s="49" t="s">
        <v>26</v>
      </c>
      <c r="G6" s="49">
        <v>1100</v>
      </c>
      <c r="H6" s="48">
        <v>1100</v>
      </c>
      <c r="I6" s="37">
        <v>1</v>
      </c>
      <c r="J6" s="18">
        <v>1</v>
      </c>
      <c r="K6" s="18">
        <v>1</v>
      </c>
      <c r="L6" s="18">
        <v>1</v>
      </c>
      <c r="M6" s="20">
        <v>1</v>
      </c>
      <c r="N6" s="17" t="s">
        <v>36</v>
      </c>
      <c r="O6" s="18" t="s">
        <v>36</v>
      </c>
      <c r="P6" s="18" t="s">
        <v>36</v>
      </c>
      <c r="Q6" s="18" t="s">
        <v>34</v>
      </c>
      <c r="R6" s="20" t="s">
        <v>34</v>
      </c>
      <c r="S6" s="37">
        <v>12</v>
      </c>
      <c r="T6" s="18">
        <v>12</v>
      </c>
      <c r="U6" s="18">
        <v>12</v>
      </c>
      <c r="V6" s="18">
        <f>12*2</f>
        <v>24</v>
      </c>
      <c r="W6" s="20">
        <f>12*2</f>
        <v>24</v>
      </c>
      <c r="X6" s="31"/>
      <c r="Y6" s="29"/>
      <c r="Z6" s="29"/>
      <c r="AA6" s="29"/>
      <c r="AB6" s="30"/>
      <c r="AC6" s="35">
        <f t="shared" si="0"/>
        <v>0</v>
      </c>
      <c r="AD6" s="36">
        <f t="shared" si="0"/>
        <v>0</v>
      </c>
      <c r="AE6" s="36">
        <f t="shared" si="0"/>
        <v>0</v>
      </c>
      <c r="AF6" s="36">
        <f t="shared" si="0"/>
        <v>0</v>
      </c>
      <c r="AG6" s="34">
        <f t="shared" si="0"/>
        <v>0</v>
      </c>
      <c r="AH6" s="31">
        <f t="shared" si="1"/>
        <v>0</v>
      </c>
      <c r="AI6" s="29">
        <f t="shared" si="1"/>
        <v>0</v>
      </c>
      <c r="AJ6" s="29">
        <f t="shared" si="1"/>
        <v>0</v>
      </c>
      <c r="AK6" s="29">
        <f t="shared" si="1"/>
        <v>0</v>
      </c>
      <c r="AL6" s="30">
        <f t="shared" si="1"/>
        <v>0</v>
      </c>
      <c r="AM6" s="27">
        <f t="shared" si="2"/>
        <v>0</v>
      </c>
      <c r="AN6" s="29">
        <f t="shared" si="2"/>
        <v>0</v>
      </c>
      <c r="AO6" s="29">
        <f t="shared" si="2"/>
        <v>0</v>
      </c>
      <c r="AP6" s="29">
        <f t="shared" si="2"/>
        <v>0</v>
      </c>
      <c r="AQ6" s="28">
        <f>M6*W6*AL6</f>
        <v>0</v>
      </c>
      <c r="AR6" s="40">
        <f t="shared" ref="AR6:AR7" si="3">AS6/12</f>
        <v>0</v>
      </c>
      <c r="AS6" s="24">
        <f>AM6+AN6+AO6+AP6+AQ6</f>
        <v>0</v>
      </c>
      <c r="AT6" s="56"/>
    </row>
    <row r="7" spans="1:49" ht="100.5" customHeight="1" thickBot="1" x14ac:dyDescent="0.25">
      <c r="A7" s="44" t="s">
        <v>47</v>
      </c>
      <c r="B7" s="22" t="s">
        <v>21</v>
      </c>
      <c r="C7" s="23" t="s">
        <v>22</v>
      </c>
      <c r="D7" s="51" t="s">
        <v>49</v>
      </c>
      <c r="E7" s="19" t="s">
        <v>49</v>
      </c>
      <c r="F7" s="19" t="s">
        <v>31</v>
      </c>
      <c r="G7" s="19" t="s">
        <v>50</v>
      </c>
      <c r="H7" s="21" t="s">
        <v>49</v>
      </c>
      <c r="I7" s="37">
        <v>1</v>
      </c>
      <c r="J7" s="18">
        <v>1</v>
      </c>
      <c r="K7" s="18">
        <v>1</v>
      </c>
      <c r="L7" s="18">
        <v>1</v>
      </c>
      <c r="M7" s="20">
        <v>1</v>
      </c>
      <c r="N7" s="25" t="s">
        <v>35</v>
      </c>
      <c r="O7" s="43" t="s">
        <v>35</v>
      </c>
      <c r="P7" s="18" t="s">
        <v>37</v>
      </c>
      <c r="Q7" s="32" t="s">
        <v>35</v>
      </c>
      <c r="R7" s="33" t="s">
        <v>35</v>
      </c>
      <c r="S7" s="37">
        <v>52</v>
      </c>
      <c r="T7" s="18">
        <v>52</v>
      </c>
      <c r="U7" s="18">
        <v>18</v>
      </c>
      <c r="V7" s="18">
        <v>52</v>
      </c>
      <c r="W7" s="20">
        <v>52</v>
      </c>
      <c r="X7" s="31"/>
      <c r="Y7" s="29"/>
      <c r="Z7" s="29"/>
      <c r="AA7" s="29"/>
      <c r="AB7" s="30"/>
      <c r="AC7" s="35">
        <f t="shared" ref="AC7" si="4">ROUND(X7*8%,2)</f>
        <v>0</v>
      </c>
      <c r="AD7" s="36">
        <f t="shared" ref="AD7" si="5">ROUND(Y7*8%,2)</f>
        <v>0</v>
      </c>
      <c r="AE7" s="36">
        <f t="shared" ref="AE7" si="6">ROUND(Z7*8%,2)</f>
        <v>0</v>
      </c>
      <c r="AF7" s="36">
        <f t="shared" ref="AF7" si="7">ROUND(AA7*8%,2)</f>
        <v>0</v>
      </c>
      <c r="AG7" s="34">
        <f t="shared" ref="AG7" si="8">ROUND(AB7*8%,2)</f>
        <v>0</v>
      </c>
      <c r="AH7" s="31">
        <f t="shared" ref="AH7" si="9">X7+AC7</f>
        <v>0</v>
      </c>
      <c r="AI7" s="29">
        <f t="shared" ref="AI7" si="10">Y7+AD7</f>
        <v>0</v>
      </c>
      <c r="AJ7" s="29">
        <f t="shared" ref="AJ7" si="11">Z7+AE7</f>
        <v>0</v>
      </c>
      <c r="AK7" s="29">
        <f t="shared" ref="AK7" si="12">AA7+AF7</f>
        <v>0</v>
      </c>
      <c r="AL7" s="30">
        <f t="shared" ref="AL7" si="13">AB7+AG7</f>
        <v>0</v>
      </c>
      <c r="AM7" s="27">
        <f t="shared" ref="AM7" si="14">I7*S7*AH7</f>
        <v>0</v>
      </c>
      <c r="AN7" s="29">
        <f t="shared" ref="AN7" si="15">J7*T7*AI7</f>
        <v>0</v>
      </c>
      <c r="AO7" s="29">
        <f t="shared" ref="AO7" si="16">K7*U7*AJ7</f>
        <v>0</v>
      </c>
      <c r="AP7" s="29">
        <f t="shared" ref="AP7" si="17">L7*V7*AK7</f>
        <v>0</v>
      </c>
      <c r="AQ7" s="28">
        <f t="shared" ref="AQ7" si="18">M7*W7*AL7</f>
        <v>0</v>
      </c>
      <c r="AR7" s="40">
        <f t="shared" si="3"/>
        <v>0</v>
      </c>
      <c r="AS7" s="24">
        <f t="shared" ref="AS7" si="19">AM7+AN7+AO7+AP7+AQ7</f>
        <v>0</v>
      </c>
      <c r="AT7" s="26">
        <f>AS7</f>
        <v>0</v>
      </c>
    </row>
    <row r="9" spans="1:49" x14ac:dyDescent="0.25">
      <c r="A9" s="10"/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</row>
    <row r="10" spans="1:49" x14ac:dyDescent="0.25">
      <c r="A10" s="10"/>
      <c r="B10" s="13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</row>
    <row r="11" spans="1:49" x14ac:dyDescent="0.25">
      <c r="A11" s="10"/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</row>
    <row r="12" spans="1:49" x14ac:dyDescent="0.25">
      <c r="B12" s="14"/>
      <c r="AR12" s="9"/>
      <c r="AS12" s="9"/>
      <c r="AT12" s="9"/>
      <c r="AU12" s="9"/>
      <c r="AV12" s="9"/>
      <c r="AW12" s="9"/>
    </row>
  </sheetData>
  <mergeCells count="27">
    <mergeCell ref="A1:C1"/>
    <mergeCell ref="D2:H2"/>
    <mergeCell ref="D4:H4"/>
    <mergeCell ref="AS1:AT1"/>
    <mergeCell ref="D1:AQ1"/>
    <mergeCell ref="AM2:AQ2"/>
    <mergeCell ref="AH4:AL4"/>
    <mergeCell ref="X2:AB2"/>
    <mergeCell ref="X4:AB4"/>
    <mergeCell ref="S4:W4"/>
    <mergeCell ref="AM4:AQ4"/>
    <mergeCell ref="AS2:AS3"/>
    <mergeCell ref="S2:W2"/>
    <mergeCell ref="AT2:AT3"/>
    <mergeCell ref="AC4:AG4"/>
    <mergeCell ref="N4:R4"/>
    <mergeCell ref="AH2:AL2"/>
    <mergeCell ref="AT5:AT6"/>
    <mergeCell ref="AR2:AR3"/>
    <mergeCell ref="A2:A3"/>
    <mergeCell ref="C2:C3"/>
    <mergeCell ref="B2:B3"/>
    <mergeCell ref="A5:A6"/>
    <mergeCell ref="AC2:AG2"/>
    <mergeCell ref="N2:R2"/>
    <mergeCell ref="I4:M4"/>
    <mergeCell ref="I2:M2"/>
  </mergeCells>
  <phoneticPr fontId="1" type="noConversion"/>
  <pageMargins left="0.74803149606299213" right="0.74803149606299213" top="0.98425196850393704" bottom="0.98425196850393704" header="0.51181102362204722" footer="0.51181102362204722"/>
  <pageSetup paperSize="8" scale="2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cenowy</dc:title>
  <dc:creator>Sadowska Patrycja</dc:creator>
  <cp:lastModifiedBy>Płucienniczak Mariusz</cp:lastModifiedBy>
  <cp:lastPrinted>2023-02-13T06:23:36Z</cp:lastPrinted>
  <dcterms:created xsi:type="dcterms:W3CDTF">2017-10-17T08:31:41Z</dcterms:created>
  <dcterms:modified xsi:type="dcterms:W3CDTF">2023-03-22T07:49:56Z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MF\FTVF;Płucienniczak Mariusz</vt:lpwstr>
  </property>
  <property fmtid="{D5CDD505-2E9C-101B-9397-08002B2CF9AE}" pid="4" name="MFClassificationDate">
    <vt:lpwstr>2023-01-30T11:06:47.4751980+01:00</vt:lpwstr>
  </property>
  <property fmtid="{D5CDD505-2E9C-101B-9397-08002B2CF9AE}" pid="5" name="MFClassifiedBySID">
    <vt:lpwstr>MF\S-1-5-21-1525952054-1005573771-2909822258-172995</vt:lpwstr>
  </property>
  <property fmtid="{D5CDD505-2E9C-101B-9397-08002B2CF9AE}" pid="6" name="MFGRNItemId">
    <vt:lpwstr>GRN-41048ab7-387e-4ccf-89f0-94e3e0dfbfee</vt:lpwstr>
  </property>
  <property fmtid="{D5CDD505-2E9C-101B-9397-08002B2CF9AE}" pid="7" name="MFHash">
    <vt:lpwstr>HK6C83Vl+Za82CgzTYkxrxxmU4Puty+Fapl6bgczC1M=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